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436"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<sst xmlns="http://schemas.openxmlformats.org/spreadsheetml/2006/main" count="356" uniqueCount="248">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</sst>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11" activePane="bottomLeft" state="frozen"/>
      <selection pane="topLeft" activeCell="A1" sqref="A1"/>
      <selection pane="bottomLeft" activeCell="C24" sqref="C2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6</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4.25">
      <c r="A18" s="17" t="s">
        <v>29</v>
      </c>
      <c r="B18" s="16" t="s">
        <v>27</v>
      </c>
      <c r="C18" s="79" t="s">
        <v>5</v>
      </c>
      <c r="F18" s="32">
        <f>+VALUE(A25)</f>
        <v>1</v>
      </c>
    </row>
    <row r="19" spans="1:6" ht="42.75">
      <c r="A19" s="17" t="s">
        <v>30</v>
      </c>
      <c r="B19" s="16" t="s">
        <v>33</v>
      </c>
      <c r="C19" s="79" t="s">
        <v>5</v>
      </c>
      <c r="F19" s="32">
        <f>+VALUE(A32)</f>
        <v>0.75</v>
      </c>
    </row>
    <row r="20" spans="1:6" ht="28.5">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0.9</v>
      </c>
    </row>
    <row r="28" spans="1:6" ht="28.5">
      <c r="A28" s="15" t="s">
        <v>42</v>
      </c>
      <c r="B28" s="10" t="s">
        <v>44</v>
      </c>
      <c r="C28" s="79" t="s">
        <v>5</v>
      </c>
      <c r="F28" s="32" t="e">
        <f>+VALUE(A106)</f>
        <v>#VALUE!</v>
      </c>
    </row>
    <row r="29" spans="1:3" ht="42.75">
      <c r="A29" s="15" t="s">
        <v>43</v>
      </c>
      <c r="B29" s="10" t="s">
        <v>45</v>
      </c>
      <c r="C29" s="79" t="s">
        <v>5</v>
      </c>
    </row>
    <row r="30" spans="1:3" ht="14.25">
      <c r="A30" s="15" t="s">
        <v>47</v>
      </c>
      <c r="B30" s="10" t="s">
        <v>21</v>
      </c>
      <c r="C30" s="79" t="s">
        <v>5</v>
      </c>
    </row>
    <row r="31" spans="1:3" ht="14.2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18</v>
      </c>
    </row>
    <row r="69" spans="1:3" ht="14.25">
      <c r="A69" s="15" t="s">
        <v>107</v>
      </c>
      <c r="B69" s="10" t="s">
        <v>103</v>
      </c>
      <c r="C69" s="79" t="s">
        <v>5</v>
      </c>
    </row>
    <row r="70" spans="1:3" ht="14.2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227</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5</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0.9</v>
      </c>
      <c r="B103" s="102"/>
      <c r="C103" s="103"/>
    </row>
    <row r="104" spans="1:3" ht="24.75" customHeight="1">
      <c r="A104" s="14" t="s">
        <v>177</v>
      </c>
      <c r="B104" s="105" t="s">
        <v>244</v>
      </c>
      <c r="C104" s="106"/>
    </row>
    <row r="105" spans="1:3" ht="28.5">
      <c r="A105" s="15" t="s">
        <v>38</v>
      </c>
      <c r="B105" s="10" t="s">
        <v>158</v>
      </c>
      <c r="C105" s="79" t="s">
        <v>18</v>
      </c>
    </row>
    <row r="106" spans="1:3" ht="24.75" customHeight="1" thickBot="1">
      <c r="A106" s="109" t="str">
        <f>IF(C105="Više od 90%","100%",IF(C105="80% - 90%","75%",IF(C105="70% - 80%","50%",IF(C105="60% - 70%","25%",IF(C105="Manje od 60%","0%","Nije primjenjivo")))))</f>
        <v>Nije primjenjivo</v>
      </c>
      <c r="B106" s="110"/>
      <c r="C106" s="111"/>
    </row>
    <row r="107" spans="1:3" ht="24.75" customHeight="1">
      <c r="A107" s="112" t="s">
        <v>179</v>
      </c>
      <c r="B107" s="113"/>
      <c r="C107" s="116">
        <f>_xlfn.SUMIFS(F15:F28,F15:F28,"&lt;&gt;#VALUE!")/COUNT(F15:F28)</f>
        <v>0.915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v>
      </c>
      <c r="D15" s="81"/>
    </row>
    <row r="16" spans="1:4" s="34" customFormat="1" ht="39.75" customHeight="1" thickBot="1">
      <c r="A16" s="46" t="s">
        <v>177</v>
      </c>
      <c r="B16" s="41" t="s">
        <v>178</v>
      </c>
      <c r="C16" s="42" t="str">
        <f>+Upitnik!A106</f>
        <v>Nije primjenjivo</v>
      </c>
      <c r="D16" s="82"/>
    </row>
    <row r="17" spans="1:4" s="34" customFormat="1" ht="39.75" customHeight="1" thickBot="1">
      <c r="A17" s="118" t="s">
        <v>179</v>
      </c>
      <c r="B17" s="119"/>
      <c r="C17" s="84">
        <f>+Upitnik!C107</f>
        <v>0.915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Marina</cp:lastModifiedBy>
  <cp:lastPrinted>2019-12-05T14:42:35Z</cp:lastPrinted>
  <dcterms:created xsi:type="dcterms:W3CDTF">2012-05-21T15:07:27Z</dcterms:created>
  <dcterms:modified xsi:type="dcterms:W3CDTF">2023-07-31T06:20:32Z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